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084483c102f5c50e/デスクトップ/"/>
    </mc:Choice>
  </mc:AlternateContent>
  <xr:revisionPtr revIDLastSave="1" documentId="8_{F1C279F2-5867-4391-8309-CDD7E99589B7}" xr6:coauthVersionLast="47" xr6:coauthVersionMax="47" xr10:uidLastSave="{9A6293B3-2442-424A-BFF1-B336C922DD41}"/>
  <bookViews>
    <workbookView xWindow="8440" yWindow="0" windowWidth="13930" windowHeight="14320" xr2:uid="{00000000-000D-0000-FFFF-FFFF00000000}"/>
  </bookViews>
  <sheets>
    <sheet name="参考" sheetId="3" r:id="rId1"/>
    <sheet name="一商品目" sheetId="5" r:id="rId2"/>
  </sheets>
  <calcPr calcId="191029"/>
</workbook>
</file>

<file path=xl/calcChain.xml><?xml version="1.0" encoding="utf-8"?>
<calcChain xmlns="http://schemas.openxmlformats.org/spreadsheetml/2006/main">
  <c r="M28" i="5" l="1"/>
  <c r="L28" i="5"/>
  <c r="K28" i="5"/>
  <c r="J28" i="5"/>
  <c r="I28" i="5"/>
  <c r="H28" i="5"/>
  <c r="G28" i="5"/>
  <c r="F28" i="5"/>
  <c r="E28" i="5"/>
  <c r="D28" i="5"/>
  <c r="C28" i="5"/>
  <c r="B28" i="5"/>
  <c r="M21" i="5"/>
  <c r="M22" i="5" s="1"/>
  <c r="L21" i="5"/>
  <c r="K21" i="5"/>
  <c r="K22" i="5" s="1"/>
  <c r="J21" i="5"/>
  <c r="I21" i="5"/>
  <c r="H21" i="5"/>
  <c r="G21" i="5"/>
  <c r="F21" i="5"/>
  <c r="E21" i="5"/>
  <c r="E22" i="5" s="1"/>
  <c r="D21" i="5"/>
  <c r="C21" i="5"/>
  <c r="B21" i="5"/>
  <c r="M16" i="5"/>
  <c r="L16" i="5"/>
  <c r="K16" i="5"/>
  <c r="J16" i="5"/>
  <c r="I16" i="5"/>
  <c r="H16" i="5"/>
  <c r="G16" i="5"/>
  <c r="F16" i="5"/>
  <c r="E16" i="5"/>
  <c r="D16" i="5"/>
  <c r="C16" i="5"/>
  <c r="B16" i="5"/>
  <c r="M15" i="5"/>
  <c r="G15" i="5"/>
  <c r="F15" i="5"/>
  <c r="E15" i="5"/>
  <c r="M13" i="5"/>
  <c r="L13" i="5"/>
  <c r="K13" i="5"/>
  <c r="J13" i="5"/>
  <c r="J22" i="5" s="1"/>
  <c r="I13" i="5"/>
  <c r="H13" i="5"/>
  <c r="G13" i="5"/>
  <c r="F13" i="5"/>
  <c r="E13" i="5"/>
  <c r="D13" i="5"/>
  <c r="C13" i="5"/>
  <c r="B13" i="5"/>
  <c r="M14" i="5"/>
  <c r="L15" i="5"/>
  <c r="K14" i="5"/>
  <c r="J14" i="5"/>
  <c r="I14" i="5"/>
  <c r="H14" i="5"/>
  <c r="G14" i="5"/>
  <c r="F14" i="5"/>
  <c r="E14" i="5"/>
  <c r="D15" i="5"/>
  <c r="C14" i="5"/>
  <c r="B14" i="5"/>
  <c r="M33" i="3"/>
  <c r="C28" i="3"/>
  <c r="D28" i="3"/>
  <c r="E28" i="3"/>
  <c r="F28" i="3"/>
  <c r="G28" i="3"/>
  <c r="H28" i="3"/>
  <c r="I28" i="3"/>
  <c r="J28" i="3"/>
  <c r="K28" i="3"/>
  <c r="L28" i="3"/>
  <c r="M28" i="3"/>
  <c r="B28" i="3"/>
  <c r="C21" i="3"/>
  <c r="D21" i="3"/>
  <c r="E21" i="3"/>
  <c r="F21" i="3"/>
  <c r="G21" i="3"/>
  <c r="H21" i="3"/>
  <c r="I21" i="3"/>
  <c r="J21" i="3"/>
  <c r="K21" i="3"/>
  <c r="L21" i="3"/>
  <c r="M21" i="3"/>
  <c r="B21" i="3"/>
  <c r="B22" i="3" s="1"/>
  <c r="C16" i="3"/>
  <c r="D16" i="3"/>
  <c r="E16" i="3"/>
  <c r="F16" i="3"/>
  <c r="G16" i="3"/>
  <c r="H16" i="3"/>
  <c r="I16" i="3"/>
  <c r="J16" i="3"/>
  <c r="K16" i="3"/>
  <c r="L16" i="3"/>
  <c r="M16" i="3"/>
  <c r="C13" i="3"/>
  <c r="D13" i="3"/>
  <c r="E13" i="3"/>
  <c r="F13" i="3"/>
  <c r="G13" i="3"/>
  <c r="H13" i="3"/>
  <c r="I13" i="3"/>
  <c r="J13" i="3"/>
  <c r="K13" i="3"/>
  <c r="L13" i="3"/>
  <c r="M13" i="3"/>
  <c r="B13" i="3"/>
  <c r="B16" i="3"/>
  <c r="C4" i="3"/>
  <c r="C15" i="3" s="1"/>
  <c r="D4" i="3"/>
  <c r="D14" i="3" s="1"/>
  <c r="E4" i="3"/>
  <c r="E15" i="3" s="1"/>
  <c r="F4" i="3"/>
  <c r="F14" i="3" s="1"/>
  <c r="G4" i="3"/>
  <c r="G15" i="3" s="1"/>
  <c r="H4" i="3"/>
  <c r="H15" i="3" s="1"/>
  <c r="I4" i="3"/>
  <c r="I15" i="3" s="1"/>
  <c r="J4" i="3"/>
  <c r="J15" i="3" s="1"/>
  <c r="K4" i="3"/>
  <c r="K14" i="3" s="1"/>
  <c r="L4" i="3"/>
  <c r="L14" i="3" s="1"/>
  <c r="M4" i="3"/>
  <c r="M15" i="3" s="1"/>
  <c r="B4" i="3"/>
  <c r="B15" i="3" s="1"/>
  <c r="C22" i="5" l="1"/>
  <c r="L22" i="5"/>
  <c r="I22" i="5"/>
  <c r="H22" i="5"/>
  <c r="G17" i="5"/>
  <c r="G24" i="5" s="1"/>
  <c r="G22" i="5"/>
  <c r="F22" i="5"/>
  <c r="D22" i="5"/>
  <c r="B22" i="5"/>
  <c r="E17" i="5"/>
  <c r="M17" i="5"/>
  <c r="F17" i="5"/>
  <c r="D14" i="5"/>
  <c r="D17" i="5" s="1"/>
  <c r="L14" i="5"/>
  <c r="L17" i="5" s="1"/>
  <c r="H15" i="5"/>
  <c r="H17" i="5" s="1"/>
  <c r="I15" i="5"/>
  <c r="I17" i="5" s="1"/>
  <c r="B15" i="5"/>
  <c r="B17" i="5" s="1"/>
  <c r="J15" i="5"/>
  <c r="J17" i="5" s="1"/>
  <c r="C15" i="5"/>
  <c r="C17" i="5" s="1"/>
  <c r="K15" i="5"/>
  <c r="K17" i="5" s="1"/>
  <c r="H22" i="3"/>
  <c r="M14" i="3"/>
  <c r="M17" i="3" s="1"/>
  <c r="E14" i="3"/>
  <c r="E17" i="3" s="1"/>
  <c r="B14" i="3"/>
  <c r="B17" i="3" s="1"/>
  <c r="B24" i="3" s="1"/>
  <c r="B33" i="3" s="1"/>
  <c r="B34" i="3" s="1"/>
  <c r="L15" i="3"/>
  <c r="L17" i="3" s="1"/>
  <c r="L18" i="3" s="1"/>
  <c r="F15" i="3"/>
  <c r="D15" i="3"/>
  <c r="D17" i="3" s="1"/>
  <c r="D24" i="3" s="1"/>
  <c r="D33" i="3" s="1"/>
  <c r="J14" i="3"/>
  <c r="J17" i="3" s="1"/>
  <c r="I14" i="3"/>
  <c r="I17" i="3" s="1"/>
  <c r="C14" i="3"/>
  <c r="C17" i="3" s="1"/>
  <c r="H14" i="3"/>
  <c r="H17" i="3" s="1"/>
  <c r="K15" i="3"/>
  <c r="K17" i="3" s="1"/>
  <c r="F17" i="3"/>
  <c r="G14" i="3"/>
  <c r="G17" i="3" s="1"/>
  <c r="G22" i="3"/>
  <c r="I22" i="3"/>
  <c r="J22" i="3"/>
  <c r="C22" i="3"/>
  <c r="K22" i="3"/>
  <c r="D22" i="3"/>
  <c r="L22" i="3"/>
  <c r="E22" i="3"/>
  <c r="M22" i="3"/>
  <c r="F22" i="3"/>
  <c r="G18" i="5" l="1"/>
  <c r="D24" i="5"/>
  <c r="D18" i="5"/>
  <c r="K18" i="5"/>
  <c r="K24" i="5"/>
  <c r="C24" i="5"/>
  <c r="C18" i="5"/>
  <c r="I18" i="5"/>
  <c r="I24" i="5"/>
  <c r="H18" i="5"/>
  <c r="H24" i="5"/>
  <c r="M24" i="5"/>
  <c r="M18" i="5"/>
  <c r="E24" i="5"/>
  <c r="E18" i="5"/>
  <c r="L24" i="5"/>
  <c r="L18" i="5"/>
  <c r="J18" i="5"/>
  <c r="J24" i="5"/>
  <c r="B18" i="5"/>
  <c r="B24" i="5"/>
  <c r="F24" i="5"/>
  <c r="F18" i="5"/>
  <c r="G33" i="5"/>
  <c r="G34" i="5" s="1"/>
  <c r="G25" i="5"/>
  <c r="L24" i="3"/>
  <c r="I24" i="3"/>
  <c r="I33" i="3" s="1"/>
  <c r="M24" i="3"/>
  <c r="H24" i="3"/>
  <c r="H33" i="3" s="1"/>
  <c r="D18" i="3"/>
  <c r="K24" i="3"/>
  <c r="K33" i="3" s="1"/>
  <c r="K18" i="3"/>
  <c r="C24" i="3"/>
  <c r="C33" i="3" s="1"/>
  <c r="C18" i="3"/>
  <c r="J24" i="3"/>
  <c r="J33" i="3" s="1"/>
  <c r="J18" i="3"/>
  <c r="E24" i="3"/>
  <c r="E33" i="3" s="1"/>
  <c r="E18" i="3"/>
  <c r="G24" i="3"/>
  <c r="G33" i="3" s="1"/>
  <c r="G18" i="3"/>
  <c r="F18" i="3"/>
  <c r="F24" i="3"/>
  <c r="F33" i="3" s="1"/>
  <c r="D34" i="3"/>
  <c r="D25" i="3"/>
  <c r="I33" i="5" l="1"/>
  <c r="I34" i="5" s="1"/>
  <c r="I25" i="5"/>
  <c r="F33" i="5"/>
  <c r="F34" i="5" s="1"/>
  <c r="F25" i="5"/>
  <c r="E33" i="5"/>
  <c r="E34" i="5" s="1"/>
  <c r="E25" i="5"/>
  <c r="C25" i="5"/>
  <c r="C33" i="5"/>
  <c r="C34" i="5" s="1"/>
  <c r="L33" i="5"/>
  <c r="L34" i="5" s="1"/>
  <c r="L25" i="5"/>
  <c r="B33" i="5"/>
  <c r="B25" i="5"/>
  <c r="K25" i="5"/>
  <c r="K33" i="5"/>
  <c r="K34" i="5" s="1"/>
  <c r="M33" i="5"/>
  <c r="M34" i="5" s="1"/>
  <c r="M25" i="5"/>
  <c r="J33" i="5"/>
  <c r="J34" i="5" s="1"/>
  <c r="J25" i="5"/>
  <c r="H33" i="5"/>
  <c r="H34" i="5" s="1"/>
  <c r="H25" i="5"/>
  <c r="D33" i="5"/>
  <c r="D34" i="5" s="1"/>
  <c r="D25" i="5"/>
  <c r="L33" i="3"/>
  <c r="L25" i="3"/>
  <c r="I18" i="3"/>
  <c r="H18" i="3"/>
  <c r="M18" i="3"/>
  <c r="K34" i="3"/>
  <c r="K25" i="3"/>
  <c r="I34" i="3"/>
  <c r="I25" i="3"/>
  <c r="E34" i="3"/>
  <c r="E25" i="3"/>
  <c r="C34" i="3"/>
  <c r="C25" i="3"/>
  <c r="F34" i="3"/>
  <c r="F25" i="3"/>
  <c r="J34" i="3"/>
  <c r="J25" i="3"/>
  <c r="G34" i="3"/>
  <c r="G25" i="3"/>
  <c r="M34" i="3"/>
  <c r="M25" i="3"/>
  <c r="H34" i="3"/>
  <c r="H25" i="3"/>
  <c r="L34" i="3" l="1"/>
  <c r="B36" i="3"/>
  <c r="B36" i="5"/>
  <c r="B34" i="5"/>
  <c r="B18" i="3" l="1"/>
  <c r="B25" i="3" l="1"/>
</calcChain>
</file>

<file path=xl/sharedStrings.xml><?xml version="1.0" encoding="utf-8"?>
<sst xmlns="http://schemas.openxmlformats.org/spreadsheetml/2006/main" count="80" uniqueCount="54">
  <si>
    <t>10月</t>
  </si>
  <si>
    <t>11月</t>
  </si>
  <si>
    <t>12月</t>
  </si>
  <si>
    <t>2月</t>
  </si>
  <si>
    <t>3月</t>
  </si>
  <si>
    <t>4月</t>
  </si>
  <si>
    <t>5月</t>
  </si>
  <si>
    <t>6月</t>
  </si>
  <si>
    <t>7月</t>
  </si>
  <si>
    <t>8月</t>
  </si>
  <si>
    <t>9月</t>
  </si>
  <si>
    <t>売上合計</t>
  </si>
  <si>
    <t>純粗利合計</t>
  </si>
  <si>
    <t>率</t>
  </si>
  <si>
    <t>プロモーション</t>
  </si>
  <si>
    <t>販売利益合計</t>
  </si>
  <si>
    <t>保管費用</t>
  </si>
  <si>
    <t>人件費</t>
  </si>
  <si>
    <t>外注費</t>
  </si>
  <si>
    <t>営業利益</t>
  </si>
  <si>
    <t>売上の14.77%が手数料＋送料</t>
    <rPh sb="10" eb="13">
      <t>テスウリョウ</t>
    </rPh>
    <rPh sb="14" eb="16">
      <t>ソウリョウ</t>
    </rPh>
    <phoneticPr fontId="6"/>
  </si>
  <si>
    <t>販売価格</t>
    <rPh sb="0" eb="2">
      <t>ハンバイ</t>
    </rPh>
    <rPh sb="2" eb="4">
      <t>カカク</t>
    </rPh>
    <phoneticPr fontId="6"/>
  </si>
  <si>
    <t>販売個数</t>
    <rPh sb="0" eb="4">
      <t>ハンバイコスウ</t>
    </rPh>
    <phoneticPr fontId="6"/>
  </si>
  <si>
    <t>送料</t>
    <rPh sb="0" eb="2">
      <t>ソウリョウ</t>
    </rPh>
    <phoneticPr fontId="6"/>
  </si>
  <si>
    <t>原価</t>
    <rPh sb="0" eb="2">
      <t>ゲンカ</t>
    </rPh>
    <phoneticPr fontId="6"/>
  </si>
  <si>
    <t>送料合計</t>
    <rPh sb="2" eb="4">
      <t>ゴウケイ</t>
    </rPh>
    <phoneticPr fontId="6"/>
  </si>
  <si>
    <t>手数料合計</t>
    <rPh sb="3" eb="5">
      <t>ゴウケイ</t>
    </rPh>
    <phoneticPr fontId="6"/>
  </si>
  <si>
    <r>
      <rPr>
        <sz val="10"/>
        <rFont val="ＭＳ ゴシック"/>
        <family val="3"/>
        <charset val="128"/>
      </rPr>
      <t>原価</t>
    </r>
    <r>
      <rPr>
        <sz val="10"/>
        <rFont val="Yu Gothic"/>
        <family val="2"/>
        <charset val="128"/>
      </rPr>
      <t>合計</t>
    </r>
    <rPh sb="2" eb="4">
      <t>ゴウケイ</t>
    </rPh>
    <phoneticPr fontId="6"/>
  </si>
  <si>
    <t>手数料</t>
    <rPh sb="0" eb="3">
      <t>テスウリョウ</t>
    </rPh>
    <phoneticPr fontId="6"/>
  </si>
  <si>
    <t>広告費(一個)</t>
    <rPh sb="0" eb="3">
      <t>コウコクヒ</t>
    </rPh>
    <rPh sb="4" eb="6">
      <t>イッコ</t>
    </rPh>
    <phoneticPr fontId="6"/>
  </si>
  <si>
    <t>広告費用合計</t>
    <rPh sb="4" eb="6">
      <t>ゴウケイ</t>
    </rPh>
    <phoneticPr fontId="6"/>
  </si>
  <si>
    <t>通信費</t>
    <rPh sb="0" eb="3">
      <t>ツウシンヒ</t>
    </rPh>
    <phoneticPr fontId="6"/>
  </si>
  <si>
    <r>
      <t>Amazon</t>
    </r>
    <r>
      <rPr>
        <sz val="10"/>
        <color theme="1"/>
        <rFont val="ＭＳ ゴシック"/>
        <family val="3"/>
        <charset val="128"/>
      </rPr>
      <t>大口手数料 4900円</t>
    </r>
    <r>
      <rPr>
        <sz val="10"/>
        <color theme="1"/>
        <rFont val="Yu Gothic"/>
        <family val="2"/>
        <charset val="128"/>
      </rPr>
      <t>、</t>
    </r>
    <r>
      <rPr>
        <sz val="10"/>
        <color theme="1"/>
        <rFont val="Arial"/>
        <family val="2"/>
      </rPr>
      <t>ChatGPT 3000</t>
    </r>
    <r>
      <rPr>
        <sz val="10"/>
        <color theme="1"/>
        <rFont val="Yu Gothic"/>
        <family val="2"/>
        <charset val="128"/>
      </rPr>
      <t>円</t>
    </r>
    <rPh sb="8" eb="11">
      <t>テスウリョウ</t>
    </rPh>
    <rPh sb="16" eb="17">
      <t>エン</t>
    </rPh>
    <rPh sb="30" eb="31">
      <t>エン</t>
    </rPh>
    <phoneticPr fontId="6"/>
  </si>
  <si>
    <t>保管手数料(一個)</t>
    <rPh sb="0" eb="5">
      <t>ホカンテスウリョウ</t>
    </rPh>
    <rPh sb="6" eb="8">
      <t>イッコ</t>
    </rPh>
    <phoneticPr fontId="6"/>
  </si>
  <si>
    <t>レビュー数</t>
    <rPh sb="4" eb="5">
      <t>スウ</t>
    </rPh>
    <phoneticPr fontId="6"/>
  </si>
  <si>
    <t>合計利益</t>
    <rPh sb="0" eb="2">
      <t>ゴウケイ</t>
    </rPh>
    <rPh sb="2" eb="4">
      <t>リエキ</t>
    </rPh>
    <phoneticPr fontId="6"/>
  </si>
  <si>
    <r>
      <t>434</t>
    </r>
    <r>
      <rPr>
        <sz val="10"/>
        <color theme="1"/>
        <rFont val="ＭＳ Ｐゴシック"/>
        <family val="2"/>
        <charset val="128"/>
      </rPr>
      <t>円</t>
    </r>
    <rPh sb="3" eb="4">
      <t>エン</t>
    </rPh>
    <phoneticPr fontId="6"/>
  </si>
  <si>
    <t>保管手数料合計</t>
    <rPh sb="2" eb="5">
      <t>テスウリョウ</t>
    </rPh>
    <rPh sb="5" eb="7">
      <t>ゴウケイ</t>
    </rPh>
    <phoneticPr fontId="6"/>
  </si>
  <si>
    <r>
      <t>1</t>
    </r>
    <r>
      <rPr>
        <sz val="10"/>
        <color theme="1"/>
        <rFont val="ＭＳ Ｐゴシック"/>
        <family val="2"/>
        <charset val="128"/>
      </rPr>
      <t>月</t>
    </r>
    <rPh sb="1" eb="2">
      <t>ガツ</t>
    </rPh>
    <phoneticPr fontId="6"/>
  </si>
  <si>
    <r>
      <t>2月</t>
    </r>
    <r>
      <rPr>
        <sz val="10"/>
        <color theme="1"/>
        <rFont val="ＭＳ Ｐゴシック"/>
        <family val="2"/>
        <charset val="128"/>
      </rPr>
      <t/>
    </r>
  </si>
  <si>
    <r>
      <t>3月</t>
    </r>
    <r>
      <rPr>
        <sz val="10"/>
        <color theme="1"/>
        <rFont val="ＭＳ Ｐゴシック"/>
        <family val="2"/>
        <charset val="128"/>
      </rPr>
      <t/>
    </r>
  </si>
  <si>
    <r>
      <t>4月</t>
    </r>
    <r>
      <rPr>
        <sz val="10"/>
        <color theme="1"/>
        <rFont val="ＭＳ Ｐゴシック"/>
        <family val="2"/>
        <charset val="128"/>
      </rPr>
      <t/>
    </r>
  </si>
  <si>
    <r>
      <t>5月</t>
    </r>
    <r>
      <rPr>
        <sz val="10"/>
        <color theme="1"/>
        <rFont val="ＭＳ Ｐゴシック"/>
        <family val="2"/>
        <charset val="128"/>
      </rPr>
      <t/>
    </r>
  </si>
  <si>
    <r>
      <t>6月</t>
    </r>
    <r>
      <rPr>
        <sz val="10"/>
        <color theme="1"/>
        <rFont val="ＭＳ Ｐゴシック"/>
        <family val="2"/>
        <charset val="128"/>
      </rPr>
      <t/>
    </r>
  </si>
  <si>
    <r>
      <t>7月</t>
    </r>
    <r>
      <rPr>
        <sz val="10"/>
        <color theme="1"/>
        <rFont val="ＭＳ Ｐゴシック"/>
        <family val="2"/>
        <charset val="128"/>
      </rPr>
      <t/>
    </r>
  </si>
  <si>
    <r>
      <t>8月</t>
    </r>
    <r>
      <rPr>
        <sz val="10"/>
        <color theme="1"/>
        <rFont val="ＭＳ Ｐゴシック"/>
        <family val="2"/>
        <charset val="128"/>
      </rPr>
      <t/>
    </r>
  </si>
  <si>
    <r>
      <t>9月</t>
    </r>
    <r>
      <rPr>
        <sz val="10"/>
        <color theme="1"/>
        <rFont val="ＭＳ Ｐゴシック"/>
        <family val="2"/>
        <charset val="128"/>
      </rPr>
      <t/>
    </r>
  </si>
  <si>
    <r>
      <t>10月</t>
    </r>
    <r>
      <rPr>
        <sz val="10"/>
        <color theme="1"/>
        <rFont val="ＭＳ Ｐゴシック"/>
        <family val="2"/>
        <charset val="128"/>
      </rPr>
      <t/>
    </r>
  </si>
  <si>
    <r>
      <t>11月</t>
    </r>
    <r>
      <rPr>
        <sz val="10"/>
        <color theme="1"/>
        <rFont val="ＭＳ Ｐゴシック"/>
        <family val="2"/>
        <charset val="128"/>
      </rPr>
      <t/>
    </r>
  </si>
  <si>
    <r>
      <t>12月</t>
    </r>
    <r>
      <rPr>
        <sz val="10"/>
        <color theme="1"/>
        <rFont val="ＭＳ Ｐゴシック"/>
        <family val="2"/>
        <charset val="128"/>
      </rPr>
      <t/>
    </r>
  </si>
  <si>
    <t>1月</t>
    <rPh sb="1" eb="2">
      <t>ガツ</t>
    </rPh>
    <phoneticPr fontId="6"/>
  </si>
  <si>
    <t>原価 40４５</t>
    <rPh sb="0" eb="2">
      <t>ゲンカ</t>
    </rPh>
    <phoneticPr fontId="6"/>
  </si>
  <si>
    <t>経費</t>
    <rPh sb="0" eb="2">
      <t>ケイヒ</t>
    </rPh>
    <phoneticPr fontId="6"/>
  </si>
  <si>
    <t>ACOS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</si>
</sst>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6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Yu Gothic"/>
      <family val="2"/>
      <charset val="128"/>
    </font>
    <font>
      <sz val="10"/>
      <name val="ＭＳ Ｐゴシック"/>
      <family val="2"/>
      <charset val="128"/>
    </font>
    <font>
      <sz val="10"/>
      <name val="ＭＳ ゴシック"/>
      <family val="3"/>
      <charset val="128"/>
    </font>
    <font>
      <sz val="10"/>
      <name val="Arial"/>
      <family val="3"/>
      <charset val="128"/>
    </font>
    <font>
      <sz val="10"/>
      <name val="Yu Gothic"/>
      <family val="2"/>
      <charset val="128"/>
    </font>
    <font>
      <sz val="1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3" borderId="4" xfId="0" applyFont="1" applyFill="1" applyBorder="1"/>
    <xf numFmtId="0" fontId="4" fillId="0" borderId="4" xfId="0" applyFont="1" applyBorder="1"/>
    <xf numFmtId="0" fontId="1" fillId="2" borderId="4" xfId="0" applyFont="1" applyFill="1" applyBorder="1"/>
    <xf numFmtId="10" fontId="4" fillId="0" borderId="5" xfId="0" applyNumberFormat="1" applyFont="1" applyBorder="1" applyAlignment="1">
      <alignment horizontal="right"/>
    </xf>
    <xf numFmtId="0" fontId="1" fillId="4" borderId="4" xfId="0" applyFont="1" applyFill="1" applyBorder="1"/>
    <xf numFmtId="0" fontId="1" fillId="5" borderId="4" xfId="0" applyFont="1" applyFill="1" applyBorder="1"/>
    <xf numFmtId="0" fontId="1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10" fillId="0" borderId="4" xfId="0" applyFont="1" applyBorder="1"/>
    <xf numFmtId="0" fontId="9" fillId="0" borderId="4" xfId="0" applyFont="1" applyBorder="1"/>
    <xf numFmtId="176" fontId="1" fillId="0" borderId="5" xfId="0" applyNumberFormat="1" applyFont="1" applyBorder="1"/>
    <xf numFmtId="0" fontId="12" fillId="0" borderId="4" xfId="0" applyFont="1" applyBorder="1"/>
    <xf numFmtId="0" fontId="11" fillId="6" borderId="4" xfId="0" applyFont="1" applyFill="1" applyBorder="1"/>
    <xf numFmtId="0" fontId="12" fillId="6" borderId="4" xfId="0" applyFont="1" applyFill="1" applyBorder="1"/>
    <xf numFmtId="0" fontId="13" fillId="6" borderId="4" xfId="0" applyFont="1" applyFill="1" applyBorder="1"/>
    <xf numFmtId="176" fontId="3" fillId="6" borderId="5" xfId="0" applyNumberFormat="1" applyFont="1" applyFill="1" applyBorder="1"/>
    <xf numFmtId="176" fontId="3" fillId="6" borderId="5" xfId="0" applyNumberFormat="1" applyFont="1" applyFill="1" applyBorder="1" applyAlignment="1">
      <alignment horizontal="right"/>
    </xf>
    <xf numFmtId="176" fontId="1" fillId="3" borderId="5" xfId="0" applyNumberFormat="1" applyFont="1" applyFill="1" applyBorder="1" applyAlignment="1">
      <alignment horizontal="right"/>
    </xf>
    <xf numFmtId="176" fontId="1" fillId="2" borderId="5" xfId="0" applyNumberFormat="1" applyFont="1" applyFill="1" applyBorder="1" applyAlignment="1">
      <alignment horizontal="right"/>
    </xf>
    <xf numFmtId="10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right"/>
    </xf>
    <xf numFmtId="176" fontId="1" fillId="0" borderId="5" xfId="0" applyNumberFormat="1" applyFont="1" applyBorder="1" applyAlignment="1">
      <alignment horizontal="right"/>
    </xf>
    <xf numFmtId="0" fontId="7" fillId="0" borderId="4" xfId="0" applyFont="1" applyBorder="1"/>
    <xf numFmtId="0" fontId="3" fillId="0" borderId="5" xfId="0" applyFont="1" applyBorder="1"/>
    <xf numFmtId="176" fontId="3" fillId="0" borderId="5" xfId="0" applyNumberFormat="1" applyFont="1" applyBorder="1"/>
    <xf numFmtId="176" fontId="3" fillId="0" borderId="5" xfId="0" applyNumberFormat="1" applyFont="1" applyBorder="1" applyAlignment="1">
      <alignment horizontal="right"/>
    </xf>
    <xf numFmtId="176" fontId="2" fillId="4" borderId="5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10" fontId="2" fillId="4" borderId="5" xfId="0" applyNumberFormat="1" applyFont="1" applyFill="1" applyBorder="1" applyAlignment="1">
      <alignment horizontal="center"/>
    </xf>
    <xf numFmtId="10" fontId="2" fillId="4" borderId="5" xfId="0" applyNumberFormat="1" applyFont="1" applyFill="1" applyBorder="1" applyAlignment="1">
      <alignment horizontal="right"/>
    </xf>
    <xf numFmtId="0" fontId="15" fillId="0" borderId="0" xfId="0" applyFont="1"/>
    <xf numFmtId="0" fontId="5" fillId="0" borderId="0" xfId="0" applyFont="1"/>
    <xf numFmtId="0" fontId="2" fillId="0" borderId="4" xfId="0" applyFont="1" applyBorder="1"/>
    <xf numFmtId="9" fontId="1" fillId="0" borderId="0" xfId="0" applyNumberFormat="1" applyFont="1"/>
    <xf numFmtId="176" fontId="2" fillId="5" borderId="5" xfId="0" applyNumberFormat="1" applyFont="1" applyFill="1" applyBorder="1" applyAlignment="1">
      <alignment horizontal="right"/>
    </xf>
    <xf numFmtId="10" fontId="2" fillId="5" borderId="5" xfId="0" applyNumberFormat="1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right"/>
    </xf>
    <xf numFmtId="176" fontId="0" fillId="0" borderId="0" xfId="0" applyNumberFormat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8" borderId="4" xfId="0" applyFont="1" applyFill="1" applyBorder="1"/>
    <xf numFmtId="0" fontId="1" fillId="8" borderId="5" xfId="0" applyFont="1" applyFill="1" applyBorder="1"/>
    <xf numFmtId="0" fontId="1" fillId="8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3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D102-95BF-4E93-831C-C146B82C1ADA}">
  <sheetPr>
    <outlinePr summaryBelow="0" summaryRight="0"/>
  </sheetPr>
  <dimension ref="A1:O36"/>
  <sheetViews>
    <sheetView tabSelected="1" zoomScale="75" workbookViewId="0">
      <selection activeCell="A30" sqref="A30"/>
    </sheetView>
  </sheetViews>
  <sheetFormatPr defaultColWidth="12.6328125" defaultRowHeight="15.75" customHeight="1"/>
  <cols>
    <col min="1" max="1" width="15.7265625" customWidth="1"/>
  </cols>
  <sheetData>
    <row r="1" spans="1:15" ht="15.75" customHeight="1">
      <c r="A1" s="1"/>
      <c r="B1" s="52">
        <v>2023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2"/>
    </row>
    <row r="2" spans="1:15" ht="15.75" customHeight="1">
      <c r="A2" s="3"/>
      <c r="B2" s="4" t="s">
        <v>38</v>
      </c>
      <c r="C2" s="4" t="s">
        <v>39</v>
      </c>
      <c r="D2" s="4" t="s">
        <v>40</v>
      </c>
      <c r="E2" s="4" t="s">
        <v>41</v>
      </c>
      <c r="F2" s="4" t="s">
        <v>42</v>
      </c>
      <c r="G2" s="4" t="s">
        <v>43</v>
      </c>
      <c r="H2" s="4" t="s">
        <v>44</v>
      </c>
      <c r="I2" s="4" t="s">
        <v>45</v>
      </c>
      <c r="J2" s="4" t="s">
        <v>46</v>
      </c>
      <c r="K2" s="4" t="s">
        <v>47</v>
      </c>
      <c r="L2" s="4" t="s">
        <v>48</v>
      </c>
      <c r="M2" s="4" t="s">
        <v>49</v>
      </c>
      <c r="N2" s="2"/>
      <c r="O2" s="38"/>
    </row>
    <row r="3" spans="1:15" ht="15.75" customHeight="1">
      <c r="A3" s="16" t="s">
        <v>21</v>
      </c>
      <c r="B3" s="18">
        <v>6980</v>
      </c>
      <c r="C3" s="18">
        <v>6980</v>
      </c>
      <c r="D3" s="18">
        <v>7980</v>
      </c>
      <c r="E3" s="18">
        <v>7980</v>
      </c>
      <c r="F3" s="29">
        <v>7980</v>
      </c>
      <c r="G3" s="29">
        <v>7980</v>
      </c>
      <c r="H3" s="29">
        <v>7980</v>
      </c>
      <c r="I3" s="29">
        <v>7980</v>
      </c>
      <c r="J3" s="29">
        <v>7980</v>
      </c>
      <c r="K3" s="29">
        <v>7980</v>
      </c>
      <c r="L3" s="29">
        <v>6980</v>
      </c>
      <c r="M3" s="29">
        <v>0</v>
      </c>
      <c r="N3" s="2"/>
      <c r="O3" s="38"/>
    </row>
    <row r="4" spans="1:15" ht="15.75" customHeight="1">
      <c r="A4" s="16" t="s">
        <v>28</v>
      </c>
      <c r="B4" s="18">
        <f>B3/10</f>
        <v>698</v>
      </c>
      <c r="C4" s="18">
        <f t="shared" ref="C4:M4" si="0">C3/10</f>
        <v>698</v>
      </c>
      <c r="D4" s="18">
        <f t="shared" si="0"/>
        <v>798</v>
      </c>
      <c r="E4" s="18">
        <f t="shared" si="0"/>
        <v>798</v>
      </c>
      <c r="F4" s="18">
        <f t="shared" si="0"/>
        <v>798</v>
      </c>
      <c r="G4" s="18">
        <f t="shared" si="0"/>
        <v>798</v>
      </c>
      <c r="H4" s="18">
        <f t="shared" si="0"/>
        <v>798</v>
      </c>
      <c r="I4" s="18">
        <f t="shared" si="0"/>
        <v>798</v>
      </c>
      <c r="J4" s="18">
        <f t="shared" si="0"/>
        <v>798</v>
      </c>
      <c r="K4" s="18">
        <f t="shared" si="0"/>
        <v>798</v>
      </c>
      <c r="L4" s="18">
        <f t="shared" si="0"/>
        <v>698</v>
      </c>
      <c r="M4" s="18">
        <f t="shared" si="0"/>
        <v>0</v>
      </c>
      <c r="N4" s="41">
        <v>0.1</v>
      </c>
      <c r="O4" s="39"/>
    </row>
    <row r="5" spans="1:15" ht="15.75" customHeight="1">
      <c r="A5" s="17" t="s">
        <v>23</v>
      </c>
      <c r="B5" s="18">
        <v>434</v>
      </c>
      <c r="C5" s="18">
        <v>434</v>
      </c>
      <c r="D5" s="18">
        <v>434</v>
      </c>
      <c r="E5" s="18">
        <v>434</v>
      </c>
      <c r="F5" s="18">
        <v>434</v>
      </c>
      <c r="G5" s="18">
        <v>434</v>
      </c>
      <c r="H5" s="18">
        <v>434</v>
      </c>
      <c r="I5" s="18">
        <v>434</v>
      </c>
      <c r="J5" s="18">
        <v>434</v>
      </c>
      <c r="K5" s="18">
        <v>434</v>
      </c>
      <c r="L5" s="18">
        <v>434</v>
      </c>
      <c r="M5" s="18">
        <v>434</v>
      </c>
      <c r="N5" s="46" t="s">
        <v>36</v>
      </c>
    </row>
    <row r="6" spans="1:15" ht="15.75" customHeight="1">
      <c r="A6" s="16" t="s">
        <v>24</v>
      </c>
      <c r="B6" s="18">
        <v>4045</v>
      </c>
      <c r="C6" s="18">
        <v>4045</v>
      </c>
      <c r="D6" s="18">
        <v>4045</v>
      </c>
      <c r="E6" s="18">
        <v>4045</v>
      </c>
      <c r="F6" s="18">
        <v>4045</v>
      </c>
      <c r="G6" s="18">
        <v>4045</v>
      </c>
      <c r="H6" s="18">
        <v>4045</v>
      </c>
      <c r="I6" s="18">
        <v>4045</v>
      </c>
      <c r="J6" s="18">
        <v>4045</v>
      </c>
      <c r="K6" s="18">
        <v>4045</v>
      </c>
      <c r="L6" s="33">
        <v>4259</v>
      </c>
      <c r="M6" s="29"/>
      <c r="N6" s="47" t="s">
        <v>51</v>
      </c>
    </row>
    <row r="7" spans="1:15" ht="15.75" customHeight="1">
      <c r="A7" s="48" t="s">
        <v>22</v>
      </c>
      <c r="B7" s="49">
        <v>300</v>
      </c>
      <c r="C7" s="49">
        <v>300</v>
      </c>
      <c r="D7" s="49">
        <v>300</v>
      </c>
      <c r="E7" s="49">
        <v>400</v>
      </c>
      <c r="F7" s="49">
        <v>400</v>
      </c>
      <c r="G7" s="49">
        <v>400</v>
      </c>
      <c r="H7" s="49">
        <v>400</v>
      </c>
      <c r="I7" s="49">
        <v>400</v>
      </c>
      <c r="J7" s="50">
        <v>500</v>
      </c>
      <c r="K7" s="50">
        <v>500</v>
      </c>
      <c r="L7" s="50">
        <v>100</v>
      </c>
      <c r="M7" s="50"/>
      <c r="N7" s="2"/>
    </row>
    <row r="8" spans="1:15" ht="15.75" customHeight="1">
      <c r="A8" s="16" t="s">
        <v>33</v>
      </c>
      <c r="B8" s="18">
        <v>12</v>
      </c>
      <c r="C8" s="18">
        <v>12</v>
      </c>
      <c r="D8" s="18">
        <v>12</v>
      </c>
      <c r="E8" s="18">
        <v>12</v>
      </c>
      <c r="F8" s="18">
        <v>12</v>
      </c>
      <c r="G8" s="18">
        <v>12</v>
      </c>
      <c r="H8" s="18">
        <v>12</v>
      </c>
      <c r="I8" s="18">
        <v>12</v>
      </c>
      <c r="J8" s="18">
        <v>12</v>
      </c>
      <c r="K8" s="18">
        <v>12</v>
      </c>
      <c r="L8" s="18">
        <v>12</v>
      </c>
      <c r="M8" s="18">
        <v>12</v>
      </c>
      <c r="N8" s="2"/>
    </row>
    <row r="9" spans="1:15" ht="15.75" customHeight="1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2"/>
    </row>
    <row r="10" spans="1:15" ht="15.75" customHeight="1">
      <c r="A10" s="17" t="s">
        <v>34</v>
      </c>
      <c r="B10" s="31">
        <v>40</v>
      </c>
      <c r="C10" s="5">
        <v>70</v>
      </c>
      <c r="D10" s="31">
        <v>100</v>
      </c>
      <c r="E10" s="5">
        <v>140</v>
      </c>
      <c r="F10" s="5">
        <v>180</v>
      </c>
      <c r="G10" s="31">
        <v>220</v>
      </c>
      <c r="H10" s="5">
        <v>270</v>
      </c>
      <c r="I10" s="5">
        <v>320</v>
      </c>
      <c r="J10" s="5"/>
      <c r="K10" s="5"/>
      <c r="L10" s="5">
        <v>10</v>
      </c>
      <c r="M10" s="6"/>
      <c r="N10" s="2"/>
    </row>
    <row r="11" spans="1:15" ht="15.75" customHeight="1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</row>
    <row r="12" spans="1:15" ht="15.75" customHeight="1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"/>
    </row>
    <row r="13" spans="1:15" ht="15.75" customHeight="1">
      <c r="A13" s="7" t="s">
        <v>11</v>
      </c>
      <c r="B13" s="25">
        <f>B3*B7</f>
        <v>2094000</v>
      </c>
      <c r="C13" s="25">
        <f t="shared" ref="C13:M13" si="1">C3*C7</f>
        <v>2094000</v>
      </c>
      <c r="D13" s="25">
        <f t="shared" si="1"/>
        <v>2394000</v>
      </c>
      <c r="E13" s="25">
        <f t="shared" si="1"/>
        <v>3192000</v>
      </c>
      <c r="F13" s="25">
        <f t="shared" si="1"/>
        <v>3192000</v>
      </c>
      <c r="G13" s="25">
        <f t="shared" si="1"/>
        <v>3192000</v>
      </c>
      <c r="H13" s="25">
        <f t="shared" si="1"/>
        <v>3192000</v>
      </c>
      <c r="I13" s="25">
        <f t="shared" si="1"/>
        <v>3192000</v>
      </c>
      <c r="J13" s="25">
        <f t="shared" si="1"/>
        <v>3990000</v>
      </c>
      <c r="K13" s="25">
        <f t="shared" si="1"/>
        <v>3990000</v>
      </c>
      <c r="L13" s="25">
        <f t="shared" si="1"/>
        <v>698000</v>
      </c>
      <c r="M13" s="25">
        <f t="shared" si="1"/>
        <v>0</v>
      </c>
      <c r="N13" s="2"/>
    </row>
    <row r="14" spans="1:15" ht="15.75" customHeight="1">
      <c r="A14" s="20" t="s">
        <v>26</v>
      </c>
      <c r="B14" s="23">
        <f>B4*B7</f>
        <v>209400</v>
      </c>
      <c r="C14" s="23">
        <f t="shared" ref="C14:M14" si="2">C4*C7</f>
        <v>209400</v>
      </c>
      <c r="D14" s="23">
        <f t="shared" si="2"/>
        <v>239400</v>
      </c>
      <c r="E14" s="23">
        <f t="shared" si="2"/>
        <v>319200</v>
      </c>
      <c r="F14" s="23">
        <f t="shared" si="2"/>
        <v>319200</v>
      </c>
      <c r="G14" s="23">
        <f t="shared" si="2"/>
        <v>319200</v>
      </c>
      <c r="H14" s="23">
        <f t="shared" si="2"/>
        <v>319200</v>
      </c>
      <c r="I14" s="23">
        <f t="shared" si="2"/>
        <v>319200</v>
      </c>
      <c r="J14" s="23">
        <f t="shared" si="2"/>
        <v>399000</v>
      </c>
      <c r="K14" s="23">
        <f t="shared" si="2"/>
        <v>399000</v>
      </c>
      <c r="L14" s="23">
        <f t="shared" si="2"/>
        <v>69800</v>
      </c>
      <c r="M14" s="23">
        <f t="shared" si="2"/>
        <v>0</v>
      </c>
      <c r="N14" s="2"/>
    </row>
    <row r="15" spans="1:15" ht="15.75" customHeight="1">
      <c r="A15" s="21" t="s">
        <v>25</v>
      </c>
      <c r="B15" s="24">
        <f>B4*B7</f>
        <v>209400</v>
      </c>
      <c r="C15" s="24">
        <f t="shared" ref="C15:M15" si="3">C4*C7</f>
        <v>209400</v>
      </c>
      <c r="D15" s="24">
        <f t="shared" si="3"/>
        <v>239400</v>
      </c>
      <c r="E15" s="24">
        <f t="shared" si="3"/>
        <v>319200</v>
      </c>
      <c r="F15" s="24">
        <f t="shared" si="3"/>
        <v>319200</v>
      </c>
      <c r="G15" s="24">
        <f t="shared" si="3"/>
        <v>319200</v>
      </c>
      <c r="H15" s="24">
        <f t="shared" si="3"/>
        <v>319200</v>
      </c>
      <c r="I15" s="24">
        <f t="shared" si="3"/>
        <v>319200</v>
      </c>
      <c r="J15" s="24">
        <f t="shared" si="3"/>
        <v>399000</v>
      </c>
      <c r="K15" s="24">
        <f t="shared" si="3"/>
        <v>399000</v>
      </c>
      <c r="L15" s="24">
        <f t="shared" si="3"/>
        <v>69800</v>
      </c>
      <c r="M15" s="24">
        <f t="shared" si="3"/>
        <v>0</v>
      </c>
      <c r="N15" s="14" t="s">
        <v>20</v>
      </c>
    </row>
    <row r="16" spans="1:15" ht="15.75" customHeight="1">
      <c r="A16" s="22" t="s">
        <v>27</v>
      </c>
      <c r="B16" s="24">
        <f>B6*B7</f>
        <v>1213500</v>
      </c>
      <c r="C16" s="24">
        <f t="shared" ref="C16:M16" si="4">C6*C7</f>
        <v>1213500</v>
      </c>
      <c r="D16" s="24">
        <f t="shared" si="4"/>
        <v>1213500</v>
      </c>
      <c r="E16" s="24">
        <f t="shared" si="4"/>
        <v>1618000</v>
      </c>
      <c r="F16" s="24">
        <f t="shared" si="4"/>
        <v>1618000</v>
      </c>
      <c r="G16" s="24">
        <f t="shared" si="4"/>
        <v>1618000</v>
      </c>
      <c r="H16" s="24">
        <f t="shared" si="4"/>
        <v>1618000</v>
      </c>
      <c r="I16" s="24">
        <f t="shared" si="4"/>
        <v>1618000</v>
      </c>
      <c r="J16" s="24">
        <f t="shared" si="4"/>
        <v>2022500</v>
      </c>
      <c r="K16" s="24">
        <f t="shared" si="4"/>
        <v>2022500</v>
      </c>
      <c r="L16" s="24">
        <f t="shared" si="4"/>
        <v>425900</v>
      </c>
      <c r="M16" s="24">
        <f t="shared" si="4"/>
        <v>0</v>
      </c>
      <c r="N16" s="15"/>
    </row>
    <row r="17" spans="1:14" ht="15.75" customHeight="1">
      <c r="A17" s="9" t="s">
        <v>12</v>
      </c>
      <c r="B17" s="26">
        <f>B13-(B14+B15+B16)</f>
        <v>461700</v>
      </c>
      <c r="C17" s="26">
        <f t="shared" ref="C17:M17" si="5">C13-(C14+C15+C16)</f>
        <v>461700</v>
      </c>
      <c r="D17" s="26">
        <f t="shared" si="5"/>
        <v>701700</v>
      </c>
      <c r="E17" s="26">
        <f t="shared" si="5"/>
        <v>935600</v>
      </c>
      <c r="F17" s="26">
        <f t="shared" si="5"/>
        <v>935600</v>
      </c>
      <c r="G17" s="26">
        <f t="shared" si="5"/>
        <v>935600</v>
      </c>
      <c r="H17" s="26">
        <f t="shared" si="5"/>
        <v>935600</v>
      </c>
      <c r="I17" s="26">
        <f t="shared" si="5"/>
        <v>935600</v>
      </c>
      <c r="J17" s="26">
        <f t="shared" si="5"/>
        <v>1169500</v>
      </c>
      <c r="K17" s="26">
        <f t="shared" si="5"/>
        <v>1169500</v>
      </c>
      <c r="L17" s="26">
        <f t="shared" si="5"/>
        <v>132500</v>
      </c>
      <c r="M17" s="26">
        <f t="shared" si="5"/>
        <v>0</v>
      </c>
      <c r="N17" s="2"/>
    </row>
    <row r="18" spans="1:14" ht="15.75" customHeight="1">
      <c r="A18" s="9" t="s">
        <v>13</v>
      </c>
      <c r="B18" s="27">
        <f t="shared" ref="B18:M18" si="6">B17/B13</f>
        <v>0.22048710601719199</v>
      </c>
      <c r="C18" s="27">
        <f t="shared" si="6"/>
        <v>0.22048710601719199</v>
      </c>
      <c r="D18" s="27">
        <f t="shared" si="6"/>
        <v>0.29310776942355887</v>
      </c>
      <c r="E18" s="27">
        <f t="shared" si="6"/>
        <v>0.29310776942355887</v>
      </c>
      <c r="F18" s="28">
        <f t="shared" si="6"/>
        <v>0.29310776942355887</v>
      </c>
      <c r="G18" s="28">
        <f t="shared" si="6"/>
        <v>0.29310776942355887</v>
      </c>
      <c r="H18" s="28">
        <f t="shared" si="6"/>
        <v>0.29310776942355887</v>
      </c>
      <c r="I18" s="28">
        <f t="shared" si="6"/>
        <v>0.29310776942355887</v>
      </c>
      <c r="J18" s="28">
        <f t="shared" si="6"/>
        <v>0.29310776942355887</v>
      </c>
      <c r="K18" s="28">
        <f t="shared" si="6"/>
        <v>0.29310776942355887</v>
      </c>
      <c r="L18" s="28">
        <f t="shared" si="6"/>
        <v>0.18982808022922637</v>
      </c>
      <c r="M18" s="28" t="e">
        <f t="shared" si="6"/>
        <v>#DIV/0!</v>
      </c>
      <c r="N18" s="2"/>
    </row>
    <row r="19" spans="1:14" ht="15.75" customHeight="1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"/>
    </row>
    <row r="20" spans="1:14" ht="15.75" customHeight="1">
      <c r="A20" s="17" t="s">
        <v>29</v>
      </c>
      <c r="B20" s="32">
        <v>600</v>
      </c>
      <c r="C20" s="32">
        <v>500</v>
      </c>
      <c r="D20" s="32">
        <v>400</v>
      </c>
      <c r="E20" s="32">
        <v>300</v>
      </c>
      <c r="F20" s="32">
        <v>300</v>
      </c>
      <c r="G20" s="32">
        <v>300</v>
      </c>
      <c r="H20" s="32">
        <v>300</v>
      </c>
      <c r="I20" s="32">
        <v>300</v>
      </c>
      <c r="J20" s="32">
        <v>300</v>
      </c>
      <c r="K20" s="32">
        <v>300</v>
      </c>
      <c r="L20" s="32">
        <v>800</v>
      </c>
      <c r="M20" s="32"/>
      <c r="N20" s="2"/>
    </row>
    <row r="21" spans="1:14" ht="15.75" customHeight="1">
      <c r="A21" s="30" t="s">
        <v>30</v>
      </c>
      <c r="B21" s="33">
        <f>B20*B7</f>
        <v>180000</v>
      </c>
      <c r="C21" s="33">
        <f t="shared" ref="C21:M21" si="7">C20*C7</f>
        <v>150000</v>
      </c>
      <c r="D21" s="33">
        <f t="shared" si="7"/>
        <v>120000</v>
      </c>
      <c r="E21" s="33">
        <f t="shared" si="7"/>
        <v>120000</v>
      </c>
      <c r="F21" s="33">
        <f t="shared" si="7"/>
        <v>120000</v>
      </c>
      <c r="G21" s="33">
        <f t="shared" si="7"/>
        <v>120000</v>
      </c>
      <c r="H21" s="33">
        <f t="shared" si="7"/>
        <v>120000</v>
      </c>
      <c r="I21" s="33">
        <f t="shared" si="7"/>
        <v>120000</v>
      </c>
      <c r="J21" s="33">
        <f t="shared" si="7"/>
        <v>150000</v>
      </c>
      <c r="K21" s="33">
        <f t="shared" si="7"/>
        <v>150000</v>
      </c>
      <c r="L21" s="33">
        <f t="shared" si="7"/>
        <v>80000</v>
      </c>
      <c r="M21" s="33">
        <f t="shared" si="7"/>
        <v>0</v>
      </c>
      <c r="N21" s="2"/>
    </row>
    <row r="22" spans="1:14" ht="15.75" customHeight="1">
      <c r="A22" s="8" t="s">
        <v>53</v>
      </c>
      <c r="B22" s="10">
        <f t="shared" ref="B22:M22" si="8">B21/B13</f>
        <v>8.5959885386819479E-2</v>
      </c>
      <c r="C22" s="10">
        <f t="shared" si="8"/>
        <v>7.1633237822349566E-2</v>
      </c>
      <c r="D22" s="10">
        <f t="shared" si="8"/>
        <v>5.0125313283208017E-2</v>
      </c>
      <c r="E22" s="10">
        <f t="shared" si="8"/>
        <v>3.7593984962406013E-2</v>
      </c>
      <c r="F22" s="10">
        <f t="shared" si="8"/>
        <v>3.7593984962406013E-2</v>
      </c>
      <c r="G22" s="10">
        <f t="shared" si="8"/>
        <v>3.7593984962406013E-2</v>
      </c>
      <c r="H22" s="10">
        <f t="shared" si="8"/>
        <v>3.7593984962406013E-2</v>
      </c>
      <c r="I22" s="10">
        <f t="shared" si="8"/>
        <v>3.7593984962406013E-2</v>
      </c>
      <c r="J22" s="10">
        <f t="shared" si="8"/>
        <v>3.7593984962406013E-2</v>
      </c>
      <c r="K22" s="10">
        <f t="shared" si="8"/>
        <v>3.7593984962406013E-2</v>
      </c>
      <c r="L22" s="10">
        <f t="shared" si="8"/>
        <v>0.11461318051575932</v>
      </c>
      <c r="M22" s="10" t="e">
        <f t="shared" si="8"/>
        <v>#DIV/0!</v>
      </c>
      <c r="N22" s="2"/>
    </row>
    <row r="23" spans="1:14" ht="15.75" customHeight="1">
      <c r="A23" s="3" t="s">
        <v>14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2"/>
    </row>
    <row r="24" spans="1:14" ht="15.75" customHeight="1">
      <c r="A24" s="11" t="s">
        <v>15</v>
      </c>
      <c r="B24" s="34">
        <f t="shared" ref="B24:M24" si="9">B17-B21-B23</f>
        <v>281700</v>
      </c>
      <c r="C24" s="35">
        <f t="shared" si="9"/>
        <v>311700</v>
      </c>
      <c r="D24" s="35">
        <f t="shared" si="9"/>
        <v>581700</v>
      </c>
      <c r="E24" s="35">
        <f t="shared" si="9"/>
        <v>815600</v>
      </c>
      <c r="F24" s="35">
        <f t="shared" si="9"/>
        <v>815600</v>
      </c>
      <c r="G24" s="35">
        <f t="shared" si="9"/>
        <v>815600</v>
      </c>
      <c r="H24" s="35">
        <f t="shared" si="9"/>
        <v>815600</v>
      </c>
      <c r="I24" s="35">
        <f t="shared" si="9"/>
        <v>815600</v>
      </c>
      <c r="J24" s="35">
        <f t="shared" si="9"/>
        <v>1019500</v>
      </c>
      <c r="K24" s="35">
        <f t="shared" si="9"/>
        <v>1019500</v>
      </c>
      <c r="L24" s="35">
        <f t="shared" si="9"/>
        <v>52500</v>
      </c>
      <c r="M24" s="35">
        <f t="shared" si="9"/>
        <v>0</v>
      </c>
      <c r="N24" s="2"/>
    </row>
    <row r="25" spans="1:14" ht="15.75" customHeight="1">
      <c r="A25" s="11" t="s">
        <v>13</v>
      </c>
      <c r="B25" s="36">
        <f t="shared" ref="B25:M25" si="10">B24/B13</f>
        <v>0.13452722063037248</v>
      </c>
      <c r="C25" s="36">
        <f t="shared" si="10"/>
        <v>0.14885386819484242</v>
      </c>
      <c r="D25" s="36">
        <f t="shared" si="10"/>
        <v>0.24298245614035088</v>
      </c>
      <c r="E25" s="36">
        <f t="shared" si="10"/>
        <v>0.25551378446115286</v>
      </c>
      <c r="F25" s="37">
        <f t="shared" si="10"/>
        <v>0.25551378446115286</v>
      </c>
      <c r="G25" s="37">
        <f t="shared" si="10"/>
        <v>0.25551378446115286</v>
      </c>
      <c r="H25" s="37">
        <f t="shared" si="10"/>
        <v>0.25551378446115286</v>
      </c>
      <c r="I25" s="37">
        <f t="shared" si="10"/>
        <v>0.25551378446115286</v>
      </c>
      <c r="J25" s="37">
        <f t="shared" si="10"/>
        <v>0.25551378446115286</v>
      </c>
      <c r="K25" s="37">
        <f t="shared" si="10"/>
        <v>0.25551378446115286</v>
      </c>
      <c r="L25" s="37">
        <f t="shared" si="10"/>
        <v>7.5214899713467051E-2</v>
      </c>
      <c r="M25" s="37" t="e">
        <f t="shared" si="10"/>
        <v>#DIV/0!</v>
      </c>
      <c r="N25" s="2"/>
    </row>
    <row r="26" spans="1:14" ht="15.75" customHeight="1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"/>
    </row>
    <row r="27" spans="1:14" ht="15.75" customHeight="1">
      <c r="A27" s="30" t="s">
        <v>31</v>
      </c>
      <c r="B27" s="33">
        <v>7900</v>
      </c>
      <c r="C27" s="33">
        <v>7900</v>
      </c>
      <c r="D27" s="33">
        <v>7900</v>
      </c>
      <c r="E27" s="33">
        <v>7900</v>
      </c>
      <c r="F27" s="33">
        <v>7900</v>
      </c>
      <c r="G27" s="33">
        <v>7900</v>
      </c>
      <c r="H27" s="33">
        <v>7900</v>
      </c>
      <c r="I27" s="33">
        <v>7900</v>
      </c>
      <c r="J27" s="33">
        <v>7900</v>
      </c>
      <c r="K27" s="33">
        <v>7900</v>
      </c>
      <c r="L27" s="33">
        <v>7900</v>
      </c>
      <c r="M27" s="33">
        <v>7980</v>
      </c>
      <c r="N27" s="2" t="s">
        <v>32</v>
      </c>
    </row>
    <row r="28" spans="1:14" ht="15.75" customHeight="1">
      <c r="A28" s="40" t="s">
        <v>16</v>
      </c>
      <c r="B28" s="33">
        <f>B8*B7</f>
        <v>3600</v>
      </c>
      <c r="C28" s="33">
        <f t="shared" ref="C28:M28" si="11">C8*C7</f>
        <v>3600</v>
      </c>
      <c r="D28" s="33">
        <f t="shared" si="11"/>
        <v>3600</v>
      </c>
      <c r="E28" s="33">
        <f t="shared" si="11"/>
        <v>4800</v>
      </c>
      <c r="F28" s="33">
        <f t="shared" si="11"/>
        <v>4800</v>
      </c>
      <c r="G28" s="33">
        <f t="shared" si="11"/>
        <v>4800</v>
      </c>
      <c r="H28" s="33">
        <f t="shared" si="11"/>
        <v>4800</v>
      </c>
      <c r="I28" s="33">
        <f t="shared" si="11"/>
        <v>4800</v>
      </c>
      <c r="J28" s="33">
        <f t="shared" si="11"/>
        <v>6000</v>
      </c>
      <c r="K28" s="33">
        <f t="shared" si="11"/>
        <v>6000</v>
      </c>
      <c r="L28" s="33">
        <f t="shared" si="11"/>
        <v>1200</v>
      </c>
      <c r="M28" s="33">
        <f t="shared" si="11"/>
        <v>0</v>
      </c>
      <c r="N28" s="2"/>
    </row>
    <row r="29" spans="1:14" ht="15.75" customHeight="1">
      <c r="A29" s="3"/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2"/>
    </row>
    <row r="30" spans="1:14" ht="15.75" customHeight="1">
      <c r="A30" s="3" t="s">
        <v>17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2"/>
    </row>
    <row r="31" spans="1:14" ht="15.75" customHeight="1">
      <c r="A31" s="3" t="s">
        <v>18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2"/>
    </row>
    <row r="32" spans="1:14" ht="16.5">
      <c r="A32" s="16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2"/>
    </row>
    <row r="33" spans="1:14" ht="12.5">
      <c r="A33" s="12" t="s">
        <v>19</v>
      </c>
      <c r="B33" s="42">
        <f>B24-(B27+B28+B29+B30+N31)</f>
        <v>270200</v>
      </c>
      <c r="C33" s="42">
        <f t="shared" ref="C33:M33" si="12">C24-(C27+C28+C29+C30+O31)</f>
        <v>300200</v>
      </c>
      <c r="D33" s="42">
        <f t="shared" si="12"/>
        <v>570200</v>
      </c>
      <c r="E33" s="42">
        <f t="shared" si="12"/>
        <v>802900</v>
      </c>
      <c r="F33" s="42">
        <f t="shared" si="12"/>
        <v>802900</v>
      </c>
      <c r="G33" s="42">
        <f t="shared" si="12"/>
        <v>802900</v>
      </c>
      <c r="H33" s="42">
        <f t="shared" si="12"/>
        <v>802900</v>
      </c>
      <c r="I33" s="42">
        <f t="shared" si="12"/>
        <v>802900</v>
      </c>
      <c r="J33" s="42">
        <f t="shared" si="12"/>
        <v>1005600</v>
      </c>
      <c r="K33" s="42">
        <f t="shared" si="12"/>
        <v>1005600</v>
      </c>
      <c r="L33" s="42">
        <f t="shared" si="12"/>
        <v>43400</v>
      </c>
      <c r="M33" s="42">
        <f t="shared" si="12"/>
        <v>-7980</v>
      </c>
      <c r="N33" s="2"/>
    </row>
    <row r="34" spans="1:14" ht="12.5">
      <c r="A34" s="12" t="s">
        <v>13</v>
      </c>
      <c r="B34" s="43">
        <f t="shared" ref="B34:M34" si="13">B33/B13</f>
        <v>0.12903533906399237</v>
      </c>
      <c r="C34" s="43">
        <f t="shared" si="13"/>
        <v>0.14336198662846228</v>
      </c>
      <c r="D34" s="43">
        <f t="shared" si="13"/>
        <v>0.23817878028404343</v>
      </c>
      <c r="E34" s="43">
        <f t="shared" si="13"/>
        <v>0.25153508771929822</v>
      </c>
      <c r="F34" s="44">
        <f t="shared" si="13"/>
        <v>0.25153508771929822</v>
      </c>
      <c r="G34" s="44">
        <f t="shared" si="13"/>
        <v>0.25153508771929822</v>
      </c>
      <c r="H34" s="44">
        <f t="shared" si="13"/>
        <v>0.25153508771929822</v>
      </c>
      <c r="I34" s="44">
        <f t="shared" si="13"/>
        <v>0.25153508771929822</v>
      </c>
      <c r="J34" s="44">
        <f t="shared" si="13"/>
        <v>0.25203007518796994</v>
      </c>
      <c r="K34" s="44">
        <f t="shared" si="13"/>
        <v>0.25203007518796994</v>
      </c>
      <c r="L34" s="44">
        <f t="shared" si="13"/>
        <v>6.2177650429799426E-2</v>
      </c>
      <c r="M34" s="44" t="e">
        <f t="shared" si="13"/>
        <v>#DIV/0!</v>
      </c>
      <c r="N34" s="2"/>
    </row>
    <row r="35" spans="1:14" ht="12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3"/>
      <c r="N35" s="2"/>
    </row>
    <row r="36" spans="1:14" ht="15.75" customHeight="1">
      <c r="A36" s="38" t="s">
        <v>35</v>
      </c>
      <c r="B36" s="45">
        <f>B33+C33+D33+E33+F33+G33+H33+I33+J33+K33+L33+M33</f>
        <v>7201720</v>
      </c>
    </row>
  </sheetData>
  <mergeCells count="1">
    <mergeCell ref="B1:M1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58C3-F8D9-429A-8B0B-83C053CD0352}">
  <sheetPr>
    <outlinePr summaryBelow="0" summaryRight="0"/>
  </sheetPr>
  <dimension ref="A1:O36"/>
  <sheetViews>
    <sheetView zoomScale="74" workbookViewId="0">
      <selection activeCell="B9" sqref="B9"/>
    </sheetView>
  </sheetViews>
  <sheetFormatPr defaultColWidth="12.6328125" defaultRowHeight="15.75" customHeight="1"/>
  <cols>
    <col min="1" max="1" width="15.7265625" customWidth="1"/>
  </cols>
  <sheetData>
    <row r="1" spans="1:15" ht="15.75" customHeight="1">
      <c r="A1" s="1"/>
      <c r="B1" s="52">
        <v>2023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2"/>
    </row>
    <row r="2" spans="1:15" ht="15.75" customHeight="1">
      <c r="A2" s="3"/>
      <c r="B2" s="51" t="s">
        <v>50</v>
      </c>
      <c r="C2" s="51" t="s">
        <v>3</v>
      </c>
      <c r="D2" s="51" t="s">
        <v>4</v>
      </c>
      <c r="E2" s="51" t="s">
        <v>5</v>
      </c>
      <c r="F2" s="51" t="s">
        <v>6</v>
      </c>
      <c r="G2" s="51" t="s">
        <v>7</v>
      </c>
      <c r="H2" s="51" t="s">
        <v>8</v>
      </c>
      <c r="I2" s="51" t="s">
        <v>9</v>
      </c>
      <c r="J2" s="51" t="s">
        <v>10</v>
      </c>
      <c r="K2" s="51" t="s">
        <v>0</v>
      </c>
      <c r="L2" s="51" t="s">
        <v>1</v>
      </c>
      <c r="M2" s="51" t="s">
        <v>2</v>
      </c>
      <c r="N2" s="2"/>
      <c r="O2" s="38"/>
    </row>
    <row r="3" spans="1:15" ht="15.75" customHeight="1">
      <c r="A3" s="16" t="s">
        <v>21</v>
      </c>
      <c r="B3" s="18"/>
      <c r="C3" s="18"/>
      <c r="D3" s="18"/>
      <c r="E3" s="18"/>
      <c r="F3" s="29"/>
      <c r="G3" s="29"/>
      <c r="H3" s="29"/>
      <c r="I3" s="29"/>
      <c r="J3" s="29"/>
      <c r="K3" s="29"/>
      <c r="L3" s="29"/>
      <c r="M3" s="29"/>
      <c r="N3" s="2"/>
      <c r="O3" s="38"/>
    </row>
    <row r="4" spans="1:15" ht="15.75" customHeight="1">
      <c r="A4" s="16" t="s">
        <v>28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41">
        <v>0.1</v>
      </c>
      <c r="O4" s="39"/>
    </row>
    <row r="5" spans="1:15" ht="15.75" customHeight="1">
      <c r="A5" s="17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</row>
    <row r="6" spans="1:15" ht="15.75" customHeight="1">
      <c r="A6" s="16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29"/>
      <c r="M6" s="29"/>
      <c r="N6" s="2"/>
    </row>
    <row r="7" spans="1:15" ht="15.75" customHeight="1">
      <c r="A7" s="48" t="s">
        <v>22</v>
      </c>
      <c r="B7" s="49"/>
      <c r="C7" s="49"/>
      <c r="D7" s="49"/>
      <c r="E7" s="49"/>
      <c r="F7" s="49"/>
      <c r="G7" s="49"/>
      <c r="H7" s="49"/>
      <c r="I7" s="49"/>
      <c r="J7" s="50"/>
      <c r="K7" s="50"/>
      <c r="L7" s="50"/>
      <c r="M7" s="50"/>
      <c r="N7" s="2"/>
    </row>
    <row r="8" spans="1:15" ht="15.75" customHeight="1">
      <c r="A8" s="16" t="s">
        <v>33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"/>
    </row>
    <row r="9" spans="1:15" ht="15.75" customHeight="1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2"/>
    </row>
    <row r="10" spans="1:15" ht="15.75" customHeight="1">
      <c r="A10" s="17" t="s">
        <v>34</v>
      </c>
      <c r="B10" s="5"/>
      <c r="C10" s="31"/>
      <c r="D10" s="5"/>
      <c r="E10" s="5"/>
      <c r="F10" s="31"/>
      <c r="G10" s="5"/>
      <c r="H10" s="5"/>
      <c r="I10" s="5"/>
      <c r="J10" s="31"/>
      <c r="K10" s="5"/>
      <c r="L10" s="5"/>
      <c r="M10" s="6"/>
      <c r="N10" s="2"/>
    </row>
    <row r="11" spans="1:15" ht="15.75" customHeight="1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"/>
    </row>
    <row r="12" spans="1:15" ht="15.75" customHeight="1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"/>
    </row>
    <row r="13" spans="1:15" ht="15.75" customHeight="1">
      <c r="A13" s="7" t="s">
        <v>11</v>
      </c>
      <c r="B13" s="25">
        <f>B3*B7</f>
        <v>0</v>
      </c>
      <c r="C13" s="25">
        <f t="shared" ref="C13:M13" si="0">C3*C7</f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"/>
    </row>
    <row r="14" spans="1:15" ht="15.75" customHeight="1">
      <c r="A14" s="20" t="s">
        <v>26</v>
      </c>
      <c r="B14" s="23">
        <f>B4*B7</f>
        <v>0</v>
      </c>
      <c r="C14" s="23">
        <f t="shared" ref="C14:M14" si="1">C4*C7</f>
        <v>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"/>
    </row>
    <row r="15" spans="1:15" ht="15.75" customHeight="1">
      <c r="A15" s="21" t="s">
        <v>25</v>
      </c>
      <c r="B15" s="24">
        <f>B4*B7</f>
        <v>0</v>
      </c>
      <c r="C15" s="24">
        <f t="shared" ref="C15:M15" si="2">C4*C7</f>
        <v>0</v>
      </c>
      <c r="D15" s="24">
        <f t="shared" si="2"/>
        <v>0</v>
      </c>
      <c r="E15" s="24">
        <f t="shared" si="2"/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  <c r="M15" s="24">
        <f t="shared" si="2"/>
        <v>0</v>
      </c>
      <c r="N15" s="14"/>
    </row>
    <row r="16" spans="1:15" ht="15.75" customHeight="1">
      <c r="A16" s="22" t="s">
        <v>27</v>
      </c>
      <c r="B16" s="24">
        <f>B6*B7</f>
        <v>0</v>
      </c>
      <c r="C16" s="24">
        <f t="shared" ref="C16:M16" si="3">C6*C7</f>
        <v>0</v>
      </c>
      <c r="D16" s="24">
        <f t="shared" si="3"/>
        <v>0</v>
      </c>
      <c r="E16" s="24">
        <f t="shared" si="3"/>
        <v>0</v>
      </c>
      <c r="F16" s="24">
        <f t="shared" si="3"/>
        <v>0</v>
      </c>
      <c r="G16" s="24">
        <f t="shared" si="3"/>
        <v>0</v>
      </c>
      <c r="H16" s="24">
        <f t="shared" si="3"/>
        <v>0</v>
      </c>
      <c r="I16" s="24">
        <f t="shared" si="3"/>
        <v>0</v>
      </c>
      <c r="J16" s="24">
        <f t="shared" si="3"/>
        <v>0</v>
      </c>
      <c r="K16" s="24">
        <f t="shared" si="3"/>
        <v>0</v>
      </c>
      <c r="L16" s="24">
        <f t="shared" si="3"/>
        <v>0</v>
      </c>
      <c r="M16" s="24">
        <f t="shared" si="3"/>
        <v>0</v>
      </c>
      <c r="N16" s="15"/>
    </row>
    <row r="17" spans="1:14" ht="15.75" customHeight="1">
      <c r="A17" s="9" t="s">
        <v>12</v>
      </c>
      <c r="B17" s="26">
        <f>B13-(B14+B15+B16)</f>
        <v>0</v>
      </c>
      <c r="C17" s="26">
        <f t="shared" ref="C17:M17" si="4">C13-(C14+C15+C16)</f>
        <v>0</v>
      </c>
      <c r="D17" s="26">
        <f t="shared" si="4"/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6">
        <f t="shared" si="4"/>
        <v>0</v>
      </c>
      <c r="J17" s="26">
        <f t="shared" si="4"/>
        <v>0</v>
      </c>
      <c r="K17" s="26">
        <f t="shared" si="4"/>
        <v>0</v>
      </c>
      <c r="L17" s="26">
        <f t="shared" si="4"/>
        <v>0</v>
      </c>
      <c r="M17" s="26">
        <f t="shared" si="4"/>
        <v>0</v>
      </c>
      <c r="N17" s="2"/>
    </row>
    <row r="18" spans="1:14" ht="15.75" customHeight="1">
      <c r="A18" s="9" t="s">
        <v>13</v>
      </c>
      <c r="B18" s="27" t="e">
        <f t="shared" ref="B18:M18" si="5">B17/B13</f>
        <v>#DIV/0!</v>
      </c>
      <c r="C18" s="27" t="e">
        <f t="shared" si="5"/>
        <v>#DIV/0!</v>
      </c>
      <c r="D18" s="27" t="e">
        <f t="shared" si="5"/>
        <v>#DIV/0!</v>
      </c>
      <c r="E18" s="27" t="e">
        <f t="shared" si="5"/>
        <v>#DIV/0!</v>
      </c>
      <c r="F18" s="28" t="e">
        <f t="shared" si="5"/>
        <v>#DIV/0!</v>
      </c>
      <c r="G18" s="28" t="e">
        <f t="shared" si="5"/>
        <v>#DIV/0!</v>
      </c>
      <c r="H18" s="28" t="e">
        <f t="shared" si="5"/>
        <v>#DIV/0!</v>
      </c>
      <c r="I18" s="28" t="e">
        <f t="shared" si="5"/>
        <v>#DIV/0!</v>
      </c>
      <c r="J18" s="28" t="e">
        <f t="shared" si="5"/>
        <v>#DIV/0!</v>
      </c>
      <c r="K18" s="28" t="e">
        <f t="shared" si="5"/>
        <v>#DIV/0!</v>
      </c>
      <c r="L18" s="28" t="e">
        <f t="shared" si="5"/>
        <v>#DIV/0!</v>
      </c>
      <c r="M18" s="28" t="e">
        <f t="shared" si="5"/>
        <v>#DIV/0!</v>
      </c>
      <c r="N18" s="2"/>
    </row>
    <row r="19" spans="1:14" ht="15.75" customHeight="1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"/>
    </row>
    <row r="20" spans="1:14" ht="15.75" customHeight="1">
      <c r="A20" s="17" t="s">
        <v>29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2"/>
    </row>
    <row r="21" spans="1:14" ht="15.75" customHeight="1">
      <c r="A21" s="30" t="s">
        <v>30</v>
      </c>
      <c r="B21" s="33">
        <f>B20*B7</f>
        <v>0</v>
      </c>
      <c r="C21" s="33">
        <f t="shared" ref="C21:M21" si="6">C20*C7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2"/>
    </row>
    <row r="22" spans="1:14" ht="15.75" customHeight="1">
      <c r="A22" s="8" t="s">
        <v>53</v>
      </c>
      <c r="B22" s="10" t="e">
        <f t="shared" ref="B22:M22" si="7">B21/B13</f>
        <v>#DIV/0!</v>
      </c>
      <c r="C22" s="10" t="e">
        <f t="shared" si="7"/>
        <v>#DIV/0!</v>
      </c>
      <c r="D22" s="10" t="e">
        <f t="shared" si="7"/>
        <v>#DIV/0!</v>
      </c>
      <c r="E22" s="10" t="e">
        <f t="shared" si="7"/>
        <v>#DIV/0!</v>
      </c>
      <c r="F22" s="10" t="e">
        <f t="shared" si="7"/>
        <v>#DIV/0!</v>
      </c>
      <c r="G22" s="10" t="e">
        <f t="shared" si="7"/>
        <v>#DIV/0!</v>
      </c>
      <c r="H22" s="10" t="e">
        <f t="shared" si="7"/>
        <v>#DIV/0!</v>
      </c>
      <c r="I22" s="10" t="e">
        <f t="shared" si="7"/>
        <v>#DIV/0!</v>
      </c>
      <c r="J22" s="10" t="e">
        <f t="shared" si="7"/>
        <v>#DIV/0!</v>
      </c>
      <c r="K22" s="10" t="e">
        <f t="shared" si="7"/>
        <v>#DIV/0!</v>
      </c>
      <c r="L22" s="10" t="e">
        <f t="shared" si="7"/>
        <v>#DIV/0!</v>
      </c>
      <c r="M22" s="10" t="e">
        <f t="shared" si="7"/>
        <v>#DIV/0!</v>
      </c>
      <c r="N22" s="2"/>
    </row>
    <row r="23" spans="1:14" ht="15.75" customHeight="1">
      <c r="A23" s="3" t="s">
        <v>14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2"/>
    </row>
    <row r="24" spans="1:14" ht="15.75" customHeight="1">
      <c r="A24" s="11" t="s">
        <v>15</v>
      </c>
      <c r="B24" s="34">
        <f t="shared" ref="B24:M24" si="8">B17-B21-B23</f>
        <v>0</v>
      </c>
      <c r="C24" s="35">
        <f t="shared" si="8"/>
        <v>0</v>
      </c>
      <c r="D24" s="35">
        <f t="shared" si="8"/>
        <v>0</v>
      </c>
      <c r="E24" s="35">
        <f t="shared" si="8"/>
        <v>0</v>
      </c>
      <c r="F24" s="35">
        <f t="shared" si="8"/>
        <v>0</v>
      </c>
      <c r="G24" s="35">
        <f t="shared" si="8"/>
        <v>0</v>
      </c>
      <c r="H24" s="35">
        <f t="shared" si="8"/>
        <v>0</v>
      </c>
      <c r="I24" s="35">
        <f t="shared" si="8"/>
        <v>0</v>
      </c>
      <c r="J24" s="35">
        <f t="shared" si="8"/>
        <v>0</v>
      </c>
      <c r="K24" s="35">
        <f t="shared" si="8"/>
        <v>0</v>
      </c>
      <c r="L24" s="35">
        <f t="shared" si="8"/>
        <v>0</v>
      </c>
      <c r="M24" s="35">
        <f t="shared" si="8"/>
        <v>0</v>
      </c>
      <c r="N24" s="2"/>
    </row>
    <row r="25" spans="1:14" ht="15.75" customHeight="1">
      <c r="A25" s="11" t="s">
        <v>13</v>
      </c>
      <c r="B25" s="36" t="e">
        <f t="shared" ref="B25:M25" si="9">B24/B13</f>
        <v>#DIV/0!</v>
      </c>
      <c r="C25" s="36" t="e">
        <f t="shared" si="9"/>
        <v>#DIV/0!</v>
      </c>
      <c r="D25" s="36" t="e">
        <f t="shared" si="9"/>
        <v>#DIV/0!</v>
      </c>
      <c r="E25" s="36" t="e">
        <f t="shared" si="9"/>
        <v>#DIV/0!</v>
      </c>
      <c r="F25" s="37" t="e">
        <f t="shared" si="9"/>
        <v>#DIV/0!</v>
      </c>
      <c r="G25" s="37" t="e">
        <f t="shared" si="9"/>
        <v>#DIV/0!</v>
      </c>
      <c r="H25" s="37" t="e">
        <f t="shared" si="9"/>
        <v>#DIV/0!</v>
      </c>
      <c r="I25" s="37" t="e">
        <f t="shared" si="9"/>
        <v>#DIV/0!</v>
      </c>
      <c r="J25" s="37" t="e">
        <f t="shared" si="9"/>
        <v>#DIV/0!</v>
      </c>
      <c r="K25" s="37" t="e">
        <f t="shared" si="9"/>
        <v>#DIV/0!</v>
      </c>
      <c r="L25" s="37" t="e">
        <f t="shared" si="9"/>
        <v>#DIV/0!</v>
      </c>
      <c r="M25" s="37" t="e">
        <f t="shared" si="9"/>
        <v>#DIV/0!</v>
      </c>
      <c r="N25" s="2"/>
    </row>
    <row r="26" spans="1:14" ht="15.75" customHeight="1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"/>
    </row>
    <row r="27" spans="1:14" ht="15.75" customHeight="1">
      <c r="A27" s="30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"/>
    </row>
    <row r="28" spans="1:14" ht="15.75" customHeight="1">
      <c r="A28" s="19" t="s">
        <v>37</v>
      </c>
      <c r="B28" s="33">
        <f>B8*B7</f>
        <v>0</v>
      </c>
      <c r="C28" s="33">
        <f t="shared" ref="C28:M28" si="10">C8*C7</f>
        <v>0</v>
      </c>
      <c r="D28" s="33">
        <f t="shared" si="10"/>
        <v>0</v>
      </c>
      <c r="E28" s="33">
        <f t="shared" si="10"/>
        <v>0</v>
      </c>
      <c r="F28" s="33">
        <f t="shared" si="10"/>
        <v>0</v>
      </c>
      <c r="G28" s="33">
        <f t="shared" si="10"/>
        <v>0</v>
      </c>
      <c r="H28" s="33">
        <f t="shared" si="10"/>
        <v>0</v>
      </c>
      <c r="I28" s="33">
        <f t="shared" si="10"/>
        <v>0</v>
      </c>
      <c r="J28" s="33">
        <f t="shared" si="10"/>
        <v>0</v>
      </c>
      <c r="K28" s="33">
        <f t="shared" si="10"/>
        <v>0</v>
      </c>
      <c r="L28" s="33">
        <f t="shared" si="10"/>
        <v>0</v>
      </c>
      <c r="M28" s="33">
        <f t="shared" si="10"/>
        <v>0</v>
      </c>
      <c r="N28" s="2"/>
    </row>
    <row r="29" spans="1:14" ht="15.75" customHeight="1">
      <c r="A29" s="3"/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2"/>
    </row>
    <row r="30" spans="1:14" ht="15.75" customHeight="1">
      <c r="A30" s="17" t="s">
        <v>52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2"/>
    </row>
    <row r="31" spans="1:14" ht="15.75" customHeight="1">
      <c r="A31" s="3" t="s">
        <v>18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2"/>
    </row>
    <row r="32" spans="1:14" ht="16.5">
      <c r="A32" s="16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2"/>
    </row>
    <row r="33" spans="1:14" ht="12.5">
      <c r="A33" s="12" t="s">
        <v>19</v>
      </c>
      <c r="B33" s="42">
        <f>B24-(B27+B28+B29+B30+N31)</f>
        <v>0</v>
      </c>
      <c r="C33" s="42">
        <f t="shared" ref="C33:M33" si="11">C24-(C27+C28+C29+C30+O31)</f>
        <v>0</v>
      </c>
      <c r="D33" s="42">
        <f t="shared" si="11"/>
        <v>0</v>
      </c>
      <c r="E33" s="42">
        <f t="shared" si="11"/>
        <v>0</v>
      </c>
      <c r="F33" s="42">
        <f t="shared" si="11"/>
        <v>0</v>
      </c>
      <c r="G33" s="42">
        <f t="shared" si="11"/>
        <v>0</v>
      </c>
      <c r="H33" s="42">
        <f t="shared" si="11"/>
        <v>0</v>
      </c>
      <c r="I33" s="42">
        <f t="shared" si="11"/>
        <v>0</v>
      </c>
      <c r="J33" s="42">
        <f t="shared" si="11"/>
        <v>0</v>
      </c>
      <c r="K33" s="42">
        <f t="shared" si="11"/>
        <v>0</v>
      </c>
      <c r="L33" s="42">
        <f t="shared" si="11"/>
        <v>0</v>
      </c>
      <c r="M33" s="42">
        <f t="shared" si="11"/>
        <v>0</v>
      </c>
      <c r="N33" s="2"/>
    </row>
    <row r="34" spans="1:14" ht="12.5">
      <c r="A34" s="12" t="s">
        <v>13</v>
      </c>
      <c r="B34" s="43" t="e">
        <f t="shared" ref="B34:M34" si="12">B33/B13</f>
        <v>#DIV/0!</v>
      </c>
      <c r="C34" s="43" t="e">
        <f t="shared" si="12"/>
        <v>#DIV/0!</v>
      </c>
      <c r="D34" s="43" t="e">
        <f t="shared" si="12"/>
        <v>#DIV/0!</v>
      </c>
      <c r="E34" s="43" t="e">
        <f t="shared" si="12"/>
        <v>#DIV/0!</v>
      </c>
      <c r="F34" s="44" t="e">
        <f t="shared" si="12"/>
        <v>#DIV/0!</v>
      </c>
      <c r="G34" s="44" t="e">
        <f t="shared" si="12"/>
        <v>#DIV/0!</v>
      </c>
      <c r="H34" s="44" t="e">
        <f t="shared" si="12"/>
        <v>#DIV/0!</v>
      </c>
      <c r="I34" s="44" t="e">
        <f t="shared" si="12"/>
        <v>#DIV/0!</v>
      </c>
      <c r="J34" s="44" t="e">
        <f t="shared" si="12"/>
        <v>#DIV/0!</v>
      </c>
      <c r="K34" s="44" t="e">
        <f t="shared" si="12"/>
        <v>#DIV/0!</v>
      </c>
      <c r="L34" s="44" t="e">
        <f t="shared" si="12"/>
        <v>#DIV/0!</v>
      </c>
      <c r="M34" s="44" t="e">
        <f t="shared" si="12"/>
        <v>#DIV/0!</v>
      </c>
      <c r="N34" s="2"/>
    </row>
    <row r="35" spans="1:14" ht="12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3"/>
      <c r="N35" s="2"/>
    </row>
    <row r="36" spans="1:14" ht="15.75" customHeight="1">
      <c r="A36" s="38" t="s">
        <v>35</v>
      </c>
      <c r="B36" s="45">
        <f>B33+C33+D33+E33+F33+G33+H33+I33+J33+K33+L33+M33</f>
        <v>0</v>
      </c>
    </row>
  </sheetData>
  <mergeCells count="1">
    <mergeCell ref="B1:M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</vt:lpstr>
      <vt:lpstr>一商品目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清水雄貴</dc:creator>
  <cp:lastModifiedBy>清水 雄貴</cp:lastModifiedBy>
  <dcterms:created xsi:type="dcterms:W3CDTF">2023-06-11T11:12:53Z</dcterms:created>
  <dcterms:modified xsi:type="dcterms:W3CDTF">2023-08-19T05:49:35Z</dcterms:modified>
</cp:coreProperties>
</file>